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Asus\Desktop\Amirreza\"/>
    </mc:Choice>
  </mc:AlternateContent>
  <xr:revisionPtr revIDLastSave="0" documentId="13_ncr:1_{DA34D5C4-F4B2-41FF-BB74-41B93A39E104}" xr6:coauthVersionLast="47" xr6:coauthVersionMax="47" xr10:uidLastSave="{00000000-0000-0000-0000-000000000000}"/>
  <bookViews>
    <workbookView xWindow="-108" yWindow="-108" windowWidth="23256" windowHeight="12576" activeTab="2" xr2:uid="{DEEA12AC-EFA6-4370-9ACC-166225005FE9}"/>
  </bookViews>
  <sheets>
    <sheet name="integration of  Gragh1,2" sheetId="5" r:id="rId1"/>
    <sheet name="TOPSIS(integration of  Gragh1,2" sheetId="6" r:id="rId2"/>
    <sheet name="Entrophy" sheetId="7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7" l="1"/>
  <c r="E9" i="7"/>
  <c r="H9" i="7"/>
  <c r="K9" i="7"/>
  <c r="E10" i="7"/>
  <c r="H10" i="7"/>
  <c r="K10" i="7"/>
  <c r="E11" i="7"/>
  <c r="H11" i="7"/>
  <c r="K11" i="7"/>
  <c r="B10" i="7"/>
  <c r="B11" i="7"/>
  <c r="B9" i="7"/>
  <c r="B30" i="6"/>
  <c r="B26" i="6"/>
  <c r="B21" i="6"/>
  <c r="E15" i="6"/>
  <c r="H15" i="6"/>
  <c r="K15" i="6"/>
  <c r="E16" i="6"/>
  <c r="H16" i="6"/>
  <c r="K16" i="6"/>
  <c r="E17" i="6"/>
  <c r="H17" i="6"/>
  <c r="K17" i="6"/>
  <c r="B16" i="6"/>
  <c r="B17" i="6"/>
  <c r="B15" i="6"/>
  <c r="E11" i="6"/>
  <c r="B10" i="6"/>
  <c r="E10" i="6" l="1"/>
  <c r="H10" i="6"/>
  <c r="K10" i="6"/>
  <c r="H11" i="6"/>
  <c r="K11" i="6"/>
  <c r="E12" i="6"/>
  <c r="H12" i="6"/>
  <c r="K12" i="6"/>
  <c r="B11" i="6"/>
  <c r="B12" i="6"/>
  <c r="H14" i="5"/>
  <c r="C14" i="5"/>
  <c r="D14" i="5"/>
  <c r="E14" i="5"/>
  <c r="F14" i="5"/>
  <c r="G14" i="5"/>
  <c r="I14" i="5"/>
  <c r="J14" i="5"/>
  <c r="K14" i="5"/>
  <c r="L14" i="5"/>
  <c r="M14" i="5"/>
  <c r="C15" i="5"/>
  <c r="D15" i="5"/>
  <c r="E15" i="5"/>
  <c r="F15" i="5"/>
  <c r="G15" i="5"/>
  <c r="H15" i="5"/>
  <c r="I15" i="5"/>
  <c r="J15" i="5"/>
  <c r="K15" i="5"/>
  <c r="L15" i="5"/>
  <c r="M15" i="5"/>
  <c r="C16" i="5"/>
  <c r="D16" i="5"/>
  <c r="E16" i="5"/>
  <c r="F16" i="5"/>
  <c r="G16" i="5"/>
  <c r="H16" i="5"/>
  <c r="I16" i="5"/>
  <c r="J16" i="5"/>
  <c r="K16" i="5"/>
  <c r="L16" i="5"/>
  <c r="M16" i="5"/>
  <c r="B15" i="5"/>
  <c r="B16" i="5"/>
  <c r="B14" i="5"/>
  <c r="B22" i="6" l="1"/>
  <c r="E22" i="6"/>
  <c r="H22" i="6"/>
  <c r="K22" i="6"/>
  <c r="K27" i="6" s="1"/>
  <c r="B23" i="6"/>
  <c r="E23" i="6"/>
  <c r="H23" i="6"/>
  <c r="K23" i="6"/>
  <c r="K26" i="6" s="1"/>
  <c r="E21" i="6"/>
  <c r="E27" i="6" s="1"/>
  <c r="H21" i="6"/>
  <c r="H27" i="6" s="1"/>
  <c r="K21" i="6"/>
  <c r="E14" i="7"/>
  <c r="E21" i="7" s="1"/>
  <c r="H14" i="7"/>
  <c r="H19" i="7" s="1"/>
  <c r="K14" i="7"/>
  <c r="K19" i="7" s="1"/>
  <c r="E15" i="7"/>
  <c r="H15" i="7"/>
  <c r="K15" i="7"/>
  <c r="E16" i="7"/>
  <c r="H16" i="7"/>
  <c r="K16" i="7"/>
  <c r="B15" i="7"/>
  <c r="B16" i="7"/>
  <c r="B20" i="7" s="1"/>
  <c r="E20" i="7" l="1"/>
  <c r="E19" i="7"/>
  <c r="E22" i="7" s="1"/>
  <c r="E25" i="7" s="1"/>
  <c r="B19" i="7"/>
  <c r="H26" i="6"/>
  <c r="E26" i="6"/>
  <c r="B31" i="6" s="1"/>
  <c r="B27" i="6"/>
  <c r="C32" i="6" s="1"/>
  <c r="B32" i="6"/>
  <c r="C30" i="6"/>
  <c r="H21" i="7"/>
  <c r="K20" i="7"/>
  <c r="K21" i="7"/>
  <c r="B21" i="7"/>
  <c r="H20" i="7"/>
  <c r="H22" i="7" s="1"/>
  <c r="H25" i="7" s="1"/>
  <c r="K22" i="7" l="1"/>
  <c r="K25" i="7" s="1"/>
  <c r="B22" i="7"/>
  <c r="B25" i="7" s="1"/>
  <c r="B34" i="7" s="1"/>
  <c r="C31" i="6"/>
  <c r="B36" i="6" s="1"/>
  <c r="B37" i="6"/>
  <c r="B35" i="6"/>
  <c r="C35" i="6" l="1"/>
  <c r="C36" i="6"/>
  <c r="C37" i="6"/>
  <c r="E34" i="7"/>
  <c r="H34" i="7"/>
  <c r="K34" i="7"/>
  <c r="K35" i="7" l="1"/>
  <c r="B35" i="7"/>
  <c r="H35" i="7"/>
  <c r="E35" i="7"/>
</calcChain>
</file>

<file path=xl/sharedStrings.xml><?xml version="1.0" encoding="utf-8"?>
<sst xmlns="http://schemas.openxmlformats.org/spreadsheetml/2006/main" count="106" uniqueCount="22">
  <si>
    <t xml:space="preserve">Accuracy </t>
  </si>
  <si>
    <t>Clarity and Readability</t>
  </si>
  <si>
    <t>Completeness</t>
  </si>
  <si>
    <t>Creativity and Insightfulness</t>
  </si>
  <si>
    <t>Anthropic Claude 3.7 Sonnet</t>
  </si>
  <si>
    <t>Google Gemini 2.0 Flash Thinking (Experiement)</t>
  </si>
  <si>
    <t>Graph1</t>
  </si>
  <si>
    <t>Graph2</t>
  </si>
  <si>
    <t>integration of  Gragh1,2</t>
  </si>
  <si>
    <t>E</t>
  </si>
  <si>
    <t>dj</t>
  </si>
  <si>
    <t>Wj</t>
  </si>
  <si>
    <t>normalization</t>
  </si>
  <si>
    <t>Weighted</t>
  </si>
  <si>
    <t>MAX</t>
  </si>
  <si>
    <t>MIN</t>
  </si>
  <si>
    <t>S+</t>
  </si>
  <si>
    <t>S-</t>
  </si>
  <si>
    <t>Ci</t>
  </si>
  <si>
    <t>RANK</t>
  </si>
  <si>
    <t>rank</t>
  </si>
  <si>
    <t>OpenAI o1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</si>
</sst>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4" borderId="1" xfId="0" applyFill="1" applyBorder="1"/>
    <xf numFmtId="0" fontId="0" fillId="0" borderId="5" xfId="0" applyBorder="1" applyAlignment="1">
      <alignment horizontal="center" vertical="center"/>
    </xf>
    <xf numFmtId="0" fontId="0" fillId="4" borderId="6" xfId="0" applyFill="1" applyBorder="1"/>
    <xf numFmtId="0" fontId="0" fillId="4" borderId="0" xfId="0" applyFill="1"/>
    <xf numFmtId="0" fontId="0" fillId="4" borderId="5" xfId="0" applyFill="1" applyBorder="1"/>
    <xf numFmtId="0" fontId="0" fillId="2" borderId="5" xfId="0" applyFill="1" applyBorder="1"/>
    <xf numFmtId="0" fontId="0" fillId="4" borderId="5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FC7"/>
      <color rgb="FFD0DEF6"/>
      <color rgb="FFFFFF99"/>
      <color rgb="FFFFFFCC"/>
      <color rgb="FFCCECFF"/>
      <color rgb="FFFF99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F2F71-3B6F-415D-AE10-7B0944C932A8}">
  <dimension ref="A2:M16"/>
  <sheetViews>
    <sheetView workbookViewId="0">
      <selection activeCell="H15" sqref="H15"/>
    </sheetView>
  </sheetViews>
  <sheetFormatPr defaultRowHeight="14.4" x14ac:dyDescent="0.3"/>
  <cols>
    <col min="1" max="1" width="49.109375" customWidth="1"/>
  </cols>
  <sheetData>
    <row r="2" spans="1:13" ht="15" thickBot="1" x14ac:dyDescent="0.35">
      <c r="A2" t="s">
        <v>6</v>
      </c>
      <c r="B2" s="11" t="s">
        <v>0</v>
      </c>
      <c r="C2" s="12"/>
      <c r="D2" s="13"/>
      <c r="E2" s="11" t="s">
        <v>1</v>
      </c>
      <c r="F2" s="12"/>
      <c r="G2" s="13"/>
      <c r="H2" s="11" t="s">
        <v>2</v>
      </c>
      <c r="I2" s="12"/>
      <c r="J2" s="13"/>
      <c r="K2" s="11" t="s">
        <v>3</v>
      </c>
      <c r="L2" s="12"/>
      <c r="M2" s="13"/>
    </row>
    <row r="3" spans="1:13" x14ac:dyDescent="0.3">
      <c r="A3" s="1" t="s">
        <v>21</v>
      </c>
      <c r="B3" s="2">
        <v>4.21428571428571</v>
      </c>
      <c r="C3" s="2">
        <v>3.9285714285714284</v>
      </c>
      <c r="D3" s="2">
        <v>3.7142857142857144</v>
      </c>
      <c r="E3" s="2">
        <v>3.9285714285714284</v>
      </c>
      <c r="F3" s="2">
        <v>4</v>
      </c>
      <c r="G3" s="2">
        <v>4.1428571428571432</v>
      </c>
      <c r="H3" s="2">
        <v>4</v>
      </c>
      <c r="I3" s="2">
        <v>4.1428571428571432</v>
      </c>
      <c r="J3" s="2">
        <v>3.1428571428571428</v>
      </c>
      <c r="K3" s="2">
        <v>3.3571428571428572</v>
      </c>
      <c r="L3" s="2">
        <v>2.7142857142857144</v>
      </c>
      <c r="M3" s="2">
        <v>3.7857142857142856</v>
      </c>
    </row>
    <row r="4" spans="1:13" x14ac:dyDescent="0.3">
      <c r="A4" s="3" t="s">
        <v>4</v>
      </c>
      <c r="B4" s="2">
        <v>4.3571428571428568</v>
      </c>
      <c r="C4" s="2">
        <v>4.0714285714285712</v>
      </c>
      <c r="D4" s="2">
        <v>4</v>
      </c>
      <c r="E4" s="2">
        <v>4.0714285714285712</v>
      </c>
      <c r="F4" s="2">
        <v>4.4285714285714288</v>
      </c>
      <c r="G4" s="2">
        <v>4</v>
      </c>
      <c r="H4" s="2">
        <v>4</v>
      </c>
      <c r="I4" s="2">
        <v>4</v>
      </c>
      <c r="J4" s="2">
        <v>3.0714285714285716</v>
      </c>
      <c r="K4" s="2">
        <v>3.2857142857142856</v>
      </c>
      <c r="L4" s="2">
        <v>3.2857142857142856</v>
      </c>
      <c r="M4" s="2">
        <v>4.2142857142857144</v>
      </c>
    </row>
    <row r="5" spans="1:13" x14ac:dyDescent="0.3">
      <c r="A5" s="3" t="s">
        <v>5</v>
      </c>
      <c r="B5" s="2">
        <v>3.9285714285714284</v>
      </c>
      <c r="C5" s="2">
        <v>4</v>
      </c>
      <c r="D5" s="2">
        <v>3.2142857142857144</v>
      </c>
      <c r="E5" s="2">
        <v>3.7857142857142856</v>
      </c>
      <c r="F5" s="2">
        <v>3.7142857142857144</v>
      </c>
      <c r="G5" s="2">
        <v>3.6428571428571428</v>
      </c>
      <c r="H5" s="2">
        <v>4.0714285714285712</v>
      </c>
      <c r="I5" s="2">
        <v>3.6428571428571428</v>
      </c>
      <c r="J5" s="2">
        <v>2.7857142857142856</v>
      </c>
      <c r="K5" s="2">
        <v>2.7857142857142856</v>
      </c>
      <c r="L5" s="2">
        <v>2.6428571428571428</v>
      </c>
      <c r="M5" s="2">
        <v>3.5</v>
      </c>
    </row>
    <row r="7" spans="1:13" ht="15" thickBot="1" x14ac:dyDescent="0.35">
      <c r="A7" s="4" t="s">
        <v>7</v>
      </c>
      <c r="B7" s="11" t="s">
        <v>0</v>
      </c>
      <c r="C7" s="12"/>
      <c r="D7" s="13"/>
      <c r="E7" s="11" t="s">
        <v>1</v>
      </c>
      <c r="F7" s="12"/>
      <c r="G7" s="13"/>
      <c r="H7" s="11" t="s">
        <v>2</v>
      </c>
      <c r="I7" s="12"/>
      <c r="J7" s="13"/>
      <c r="K7" s="11" t="s">
        <v>3</v>
      </c>
      <c r="L7" s="12"/>
      <c r="M7" s="13"/>
    </row>
    <row r="8" spans="1:13" x14ac:dyDescent="0.3">
      <c r="A8" s="1" t="s">
        <v>21</v>
      </c>
      <c r="B8" s="2">
        <v>4.21428571428571</v>
      </c>
      <c r="C8" s="2">
        <v>4.1428571428571432</v>
      </c>
      <c r="D8" s="2">
        <v>3.5</v>
      </c>
      <c r="E8" s="2">
        <v>3.9285714285714284</v>
      </c>
      <c r="F8" s="2">
        <v>4.3571428571428568</v>
      </c>
      <c r="G8" s="2">
        <v>3.8571428571428572</v>
      </c>
      <c r="H8" s="2">
        <v>4</v>
      </c>
      <c r="I8" s="2">
        <v>3.6428571428571428</v>
      </c>
      <c r="J8" s="2">
        <v>2.9285714285714284</v>
      </c>
      <c r="K8" s="2">
        <v>2.9285714285714284</v>
      </c>
      <c r="L8" s="2">
        <v>3.2857142857142856</v>
      </c>
      <c r="M8" s="2">
        <v>3.8571428571428572</v>
      </c>
    </row>
    <row r="9" spans="1:13" x14ac:dyDescent="0.3">
      <c r="A9" s="3" t="s">
        <v>4</v>
      </c>
      <c r="B9" s="2">
        <v>4.3571428571428568</v>
      </c>
      <c r="C9" s="2">
        <v>4.1428571428571432</v>
      </c>
      <c r="D9" s="2">
        <v>4.2142857142857144</v>
      </c>
      <c r="E9" s="2">
        <v>4.2142857142857144</v>
      </c>
      <c r="F9" s="2">
        <v>4.3571428571428568</v>
      </c>
      <c r="G9" s="2">
        <v>4.5</v>
      </c>
      <c r="H9" s="2">
        <v>4.4285714285714288</v>
      </c>
      <c r="I9" s="2">
        <v>3.5714285714285716</v>
      </c>
      <c r="J9" s="2">
        <v>3.4285714285714284</v>
      </c>
      <c r="K9" s="2">
        <v>3.0714285714285716</v>
      </c>
      <c r="L9" s="2">
        <v>3.0714285714285716</v>
      </c>
      <c r="M9" s="2">
        <v>4</v>
      </c>
    </row>
    <row r="10" spans="1:13" x14ac:dyDescent="0.3">
      <c r="A10" s="3" t="s">
        <v>5</v>
      </c>
      <c r="B10" s="2">
        <v>3.8571428571428572</v>
      </c>
      <c r="C10" s="2">
        <v>3.9285714285714284</v>
      </c>
      <c r="D10" s="2">
        <v>3.3571428571428572</v>
      </c>
      <c r="E10" s="2">
        <v>3.8571428571428572</v>
      </c>
      <c r="F10" s="2">
        <v>4</v>
      </c>
      <c r="G10" s="2">
        <v>3.5</v>
      </c>
      <c r="H10" s="2">
        <v>3.7142857142857144</v>
      </c>
      <c r="I10" s="2">
        <v>3.7142857142857144</v>
      </c>
      <c r="J10" s="2">
        <v>3.2857142857142856</v>
      </c>
      <c r="K10" s="2">
        <v>3</v>
      </c>
      <c r="L10" s="2">
        <v>3</v>
      </c>
      <c r="M10" s="2">
        <v>3.7142857142857144</v>
      </c>
    </row>
    <row r="13" spans="1:13" ht="15" thickBot="1" x14ac:dyDescent="0.35">
      <c r="A13" s="4" t="s">
        <v>8</v>
      </c>
      <c r="B13" s="11" t="s">
        <v>0</v>
      </c>
      <c r="C13" s="12"/>
      <c r="D13" s="13"/>
      <c r="E13" s="11" t="s">
        <v>1</v>
      </c>
      <c r="F13" s="12"/>
      <c r="G13" s="13"/>
      <c r="H13" s="11" t="s">
        <v>2</v>
      </c>
      <c r="I13" s="12"/>
      <c r="J13" s="13"/>
      <c r="K13" s="11" t="s">
        <v>3</v>
      </c>
      <c r="L13" s="12"/>
      <c r="M13" s="13"/>
    </row>
    <row r="14" spans="1:13" x14ac:dyDescent="0.3">
      <c r="A14" s="1" t="s">
        <v>21</v>
      </c>
      <c r="B14" s="2">
        <f>AVERAGE(B3,B8)</f>
        <v>4.21428571428571</v>
      </c>
      <c r="C14" s="2">
        <f t="shared" ref="C14:M14" si="0">AVERAGE(C3,C8)</f>
        <v>4.0357142857142856</v>
      </c>
      <c r="D14" s="2">
        <f t="shared" si="0"/>
        <v>3.6071428571428572</v>
      </c>
      <c r="E14" s="2">
        <f t="shared" si="0"/>
        <v>3.9285714285714284</v>
      </c>
      <c r="F14" s="2">
        <f t="shared" si="0"/>
        <v>4.1785714285714288</v>
      </c>
      <c r="G14" s="2">
        <f t="shared" si="0"/>
        <v>4</v>
      </c>
      <c r="H14" s="2">
        <f>AVERAGE(H3,H8)</f>
        <v>4</v>
      </c>
      <c r="I14" s="2">
        <f t="shared" si="0"/>
        <v>3.8928571428571432</v>
      </c>
      <c r="J14" s="2">
        <f t="shared" si="0"/>
        <v>3.0357142857142856</v>
      </c>
      <c r="K14" s="2">
        <f t="shared" si="0"/>
        <v>3.1428571428571428</v>
      </c>
      <c r="L14" s="2">
        <f t="shared" si="0"/>
        <v>3</v>
      </c>
      <c r="M14" s="2">
        <f t="shared" si="0"/>
        <v>3.8214285714285712</v>
      </c>
    </row>
    <row r="15" spans="1:13" x14ac:dyDescent="0.3">
      <c r="A15" s="3" t="s">
        <v>4</v>
      </c>
      <c r="B15" s="2">
        <f t="shared" ref="B15:M16" si="1">AVERAGE(B4,B9)</f>
        <v>4.3571428571428568</v>
      </c>
      <c r="C15" s="2">
        <f t="shared" si="1"/>
        <v>4.1071428571428577</v>
      </c>
      <c r="D15" s="2">
        <f t="shared" si="1"/>
        <v>4.1071428571428577</v>
      </c>
      <c r="E15" s="2">
        <f t="shared" si="1"/>
        <v>4.1428571428571423</v>
      </c>
      <c r="F15" s="2">
        <f t="shared" si="1"/>
        <v>4.3928571428571423</v>
      </c>
      <c r="G15" s="2">
        <f t="shared" si="1"/>
        <v>4.25</v>
      </c>
      <c r="H15" s="2">
        <f t="shared" si="1"/>
        <v>4.2142857142857144</v>
      </c>
      <c r="I15" s="2">
        <f t="shared" si="1"/>
        <v>3.7857142857142856</v>
      </c>
      <c r="J15" s="2">
        <f t="shared" si="1"/>
        <v>3.25</v>
      </c>
      <c r="K15" s="2">
        <f t="shared" si="1"/>
        <v>3.1785714285714288</v>
      </c>
      <c r="L15" s="2">
        <f t="shared" si="1"/>
        <v>3.1785714285714288</v>
      </c>
      <c r="M15" s="2">
        <f t="shared" si="1"/>
        <v>4.1071428571428577</v>
      </c>
    </row>
    <row r="16" spans="1:13" x14ac:dyDescent="0.3">
      <c r="A16" s="3" t="s">
        <v>5</v>
      </c>
      <c r="B16" s="2">
        <f t="shared" si="1"/>
        <v>3.8928571428571428</v>
      </c>
      <c r="C16" s="2">
        <f t="shared" si="1"/>
        <v>3.9642857142857144</v>
      </c>
      <c r="D16" s="2">
        <f t="shared" si="1"/>
        <v>3.2857142857142856</v>
      </c>
      <c r="E16" s="2">
        <f t="shared" si="1"/>
        <v>3.8214285714285712</v>
      </c>
      <c r="F16" s="2">
        <f t="shared" si="1"/>
        <v>3.8571428571428572</v>
      </c>
      <c r="G16" s="2">
        <f t="shared" si="1"/>
        <v>3.5714285714285712</v>
      </c>
      <c r="H16" s="2">
        <f t="shared" si="1"/>
        <v>3.8928571428571428</v>
      </c>
      <c r="I16" s="2">
        <f t="shared" si="1"/>
        <v>3.6785714285714288</v>
      </c>
      <c r="J16" s="2">
        <f t="shared" si="1"/>
        <v>3.0357142857142856</v>
      </c>
      <c r="K16" s="2">
        <f t="shared" si="1"/>
        <v>2.8928571428571428</v>
      </c>
      <c r="L16" s="2">
        <f t="shared" si="1"/>
        <v>2.8214285714285712</v>
      </c>
      <c r="M16" s="2">
        <f t="shared" si="1"/>
        <v>3.6071428571428572</v>
      </c>
    </row>
  </sheetData>
  <mergeCells count="12">
    <mergeCell ref="B13:D13"/>
    <mergeCell ref="E13:G13"/>
    <mergeCell ref="H13:J13"/>
    <mergeCell ref="K13:M13"/>
    <mergeCell ref="B2:D2"/>
    <mergeCell ref="E2:G2"/>
    <mergeCell ref="H2:J2"/>
    <mergeCell ref="K2:M2"/>
    <mergeCell ref="B7:D7"/>
    <mergeCell ref="E7:G7"/>
    <mergeCell ref="H7:J7"/>
    <mergeCell ref="K7:M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373F4-6F55-4A64-A035-6340D6CFCF1E}">
  <dimension ref="A2:M37"/>
  <sheetViews>
    <sheetView topLeftCell="A16" workbookViewId="0">
      <selection activeCell="B31" sqref="B31"/>
    </sheetView>
  </sheetViews>
  <sheetFormatPr defaultRowHeight="14.4" x14ac:dyDescent="0.3"/>
  <cols>
    <col min="1" max="1" width="41.77734375" customWidth="1"/>
  </cols>
  <sheetData>
    <row r="2" spans="1:13" ht="15" thickBot="1" x14ac:dyDescent="0.35">
      <c r="A2" s="4" t="s">
        <v>8</v>
      </c>
      <c r="B2" s="11" t="s">
        <v>0</v>
      </c>
      <c r="C2" s="12"/>
      <c r="D2" s="13"/>
      <c r="E2" s="11" t="s">
        <v>1</v>
      </c>
      <c r="F2" s="12"/>
      <c r="G2" s="13"/>
      <c r="H2" s="11" t="s">
        <v>2</v>
      </c>
      <c r="I2" s="12"/>
      <c r="J2" s="13"/>
      <c r="K2" s="11" t="s">
        <v>3</v>
      </c>
      <c r="L2" s="12"/>
      <c r="M2" s="13"/>
    </row>
    <row r="3" spans="1:13" x14ac:dyDescent="0.3">
      <c r="A3" s="1" t="s">
        <v>21</v>
      </c>
      <c r="B3" s="2">
        <v>4.21428571428571</v>
      </c>
      <c r="C3" s="2">
        <v>4.0357142857142856</v>
      </c>
      <c r="D3" s="2">
        <v>3.6071428571428572</v>
      </c>
      <c r="E3" s="2">
        <v>3.9285714285714284</v>
      </c>
      <c r="F3" s="2">
        <v>4.1785714285714288</v>
      </c>
      <c r="G3" s="2">
        <v>4</v>
      </c>
      <c r="H3" s="2">
        <v>4</v>
      </c>
      <c r="I3" s="2">
        <v>3.8928571428571432</v>
      </c>
      <c r="J3" s="2">
        <v>3.0357142857142856</v>
      </c>
      <c r="K3" s="2">
        <v>3.1428571428571428</v>
      </c>
      <c r="L3" s="2">
        <v>3</v>
      </c>
      <c r="M3" s="2">
        <v>3.8214285714285712</v>
      </c>
    </row>
    <row r="4" spans="1:13" x14ac:dyDescent="0.3">
      <c r="A4" s="3" t="s">
        <v>4</v>
      </c>
      <c r="B4" s="2">
        <v>4.3571428571428568</v>
      </c>
      <c r="C4" s="2">
        <v>4.1071428571428577</v>
      </c>
      <c r="D4" s="2">
        <v>4.1071428571428577</v>
      </c>
      <c r="E4" s="2">
        <v>4.1428571428571423</v>
      </c>
      <c r="F4" s="2">
        <v>4.3928571428571423</v>
      </c>
      <c r="G4" s="2">
        <v>4.25</v>
      </c>
      <c r="H4" s="2">
        <v>4.2142857142857144</v>
      </c>
      <c r="I4" s="2">
        <v>3.7857142857142856</v>
      </c>
      <c r="J4" s="2">
        <v>3.25</v>
      </c>
      <c r="K4" s="2">
        <v>3.1785714285714288</v>
      </c>
      <c r="L4" s="2">
        <v>3.1785714285714288</v>
      </c>
      <c r="M4" s="2">
        <v>4.1071428571428577</v>
      </c>
    </row>
    <row r="5" spans="1:13" x14ac:dyDescent="0.3">
      <c r="A5" s="3" t="s">
        <v>5</v>
      </c>
      <c r="B5" s="2">
        <v>3.8928571428571428</v>
      </c>
      <c r="C5" s="2">
        <v>3.9642857142857144</v>
      </c>
      <c r="D5" s="2">
        <v>3.2857142857142856</v>
      </c>
      <c r="E5" s="2">
        <v>3.8214285714285712</v>
      </c>
      <c r="F5" s="2">
        <v>3.8571428571428572</v>
      </c>
      <c r="G5" s="2">
        <v>3.5714285714285712</v>
      </c>
      <c r="H5" s="2">
        <v>3.8928571428571428</v>
      </c>
      <c r="I5" s="2">
        <v>3.6785714285714288</v>
      </c>
      <c r="J5" s="2">
        <v>3.0357142857142856</v>
      </c>
      <c r="K5" s="2">
        <v>2.8928571428571428</v>
      </c>
      <c r="L5" s="2">
        <v>2.8214285714285712</v>
      </c>
      <c r="M5" s="2">
        <v>3.6071428571428572</v>
      </c>
    </row>
    <row r="6" spans="1:13" x14ac:dyDescent="0.3">
      <c r="A6" s="5" t="s">
        <v>11</v>
      </c>
      <c r="B6" s="21">
        <v>0.30418983384040132</v>
      </c>
      <c r="C6" s="22"/>
      <c r="D6" s="23"/>
      <c r="E6" s="21">
        <v>0.3429032256802898</v>
      </c>
      <c r="F6" s="22"/>
      <c r="G6" s="23"/>
      <c r="H6" s="21">
        <v>7.2477414631187537E-2</v>
      </c>
      <c r="I6" s="22"/>
      <c r="J6" s="23"/>
      <c r="K6" s="21">
        <v>0.28042952584812136</v>
      </c>
      <c r="L6" s="22"/>
      <c r="M6" s="23"/>
    </row>
    <row r="9" spans="1:13" ht="15" thickBot="1" x14ac:dyDescent="0.35">
      <c r="A9" s="4" t="s">
        <v>8</v>
      </c>
      <c r="B9" s="11" t="s">
        <v>0</v>
      </c>
      <c r="C9" s="12"/>
      <c r="D9" s="13"/>
      <c r="E9" s="11" t="s">
        <v>1</v>
      </c>
      <c r="F9" s="12"/>
      <c r="G9" s="13"/>
      <c r="H9" s="11" t="s">
        <v>2</v>
      </c>
      <c r="I9" s="12"/>
      <c r="J9" s="13"/>
      <c r="K9" s="11" t="s">
        <v>3</v>
      </c>
      <c r="L9" s="12"/>
      <c r="M9" s="13"/>
    </row>
    <row r="10" spans="1:13" x14ac:dyDescent="0.3">
      <c r="A10" s="1" t="s">
        <v>21</v>
      </c>
      <c r="B10" s="15">
        <f>AVERAGE(B3:D3)</f>
        <v>3.9523809523809512</v>
      </c>
      <c r="C10" s="16"/>
      <c r="D10" s="17"/>
      <c r="E10" s="15">
        <f t="shared" ref="E10:E12" si="0">AVERAGE(E3:G3)</f>
        <v>4.0357142857142856</v>
      </c>
      <c r="F10" s="16"/>
      <c r="G10" s="17"/>
      <c r="H10" s="15">
        <f t="shared" ref="H10:H12" si="1">AVERAGE(H3:J3)</f>
        <v>3.6428571428571428</v>
      </c>
      <c r="I10" s="16"/>
      <c r="J10" s="17"/>
      <c r="K10" s="15">
        <f t="shared" ref="K10:K12" si="2">AVERAGE(K3:M3)</f>
        <v>3.3214285714285712</v>
      </c>
      <c r="L10" s="16"/>
      <c r="M10" s="17"/>
    </row>
    <row r="11" spans="1:13" x14ac:dyDescent="0.3">
      <c r="A11" s="3" t="s">
        <v>4</v>
      </c>
      <c r="B11" s="15">
        <f t="shared" ref="B11:B12" si="3">AVERAGE(B4:D4)</f>
        <v>4.1904761904761907</v>
      </c>
      <c r="C11" s="16"/>
      <c r="D11" s="17"/>
      <c r="E11" s="15">
        <f>AVERAGE(E4:G4)</f>
        <v>4.2619047619047619</v>
      </c>
      <c r="F11" s="16"/>
      <c r="G11" s="17"/>
      <c r="H11" s="15">
        <f t="shared" si="1"/>
        <v>3.75</v>
      </c>
      <c r="I11" s="16"/>
      <c r="J11" s="17"/>
      <c r="K11" s="15">
        <f t="shared" si="2"/>
        <v>3.4880952380952386</v>
      </c>
      <c r="L11" s="16"/>
      <c r="M11" s="17"/>
    </row>
    <row r="12" spans="1:13" x14ac:dyDescent="0.3">
      <c r="A12" s="3" t="s">
        <v>5</v>
      </c>
      <c r="B12" s="15">
        <f t="shared" si="3"/>
        <v>3.714285714285714</v>
      </c>
      <c r="C12" s="16"/>
      <c r="D12" s="17"/>
      <c r="E12" s="15">
        <f t="shared" si="0"/>
        <v>3.75</v>
      </c>
      <c r="F12" s="16"/>
      <c r="G12" s="17"/>
      <c r="H12" s="15">
        <f t="shared" si="1"/>
        <v>3.535714285714286</v>
      </c>
      <c r="I12" s="16"/>
      <c r="J12" s="17"/>
      <c r="K12" s="15">
        <f t="shared" si="2"/>
        <v>3.1071428571428572</v>
      </c>
      <c r="L12" s="16"/>
      <c r="M12" s="17"/>
    </row>
    <row r="14" spans="1:13" ht="15" thickBot="1" x14ac:dyDescent="0.35">
      <c r="A14" s="4" t="s">
        <v>12</v>
      </c>
      <c r="B14" s="11" t="s">
        <v>0</v>
      </c>
      <c r="C14" s="12"/>
      <c r="D14" s="13"/>
      <c r="E14" s="11" t="s">
        <v>1</v>
      </c>
      <c r="F14" s="12"/>
      <c r="G14" s="13"/>
      <c r="H14" s="11" t="s">
        <v>2</v>
      </c>
      <c r="I14" s="12"/>
      <c r="J14" s="13"/>
      <c r="K14" s="11" t="s">
        <v>3</v>
      </c>
      <c r="L14" s="12"/>
      <c r="M14" s="13"/>
    </row>
    <row r="15" spans="1:13" x14ac:dyDescent="0.3">
      <c r="A15" s="1" t="s">
        <v>21</v>
      </c>
      <c r="B15" s="15">
        <f>B10/(SQRT(SUMSQ(B$10:D$12)))</f>
        <v>0.57665313755186864</v>
      </c>
      <c r="C15" s="16"/>
      <c r="D15" s="17"/>
      <c r="E15" s="15">
        <f t="shared" ref="E15:E17" si="4">E10/(SQRT(SUMSQ(E$10:G$12)))</f>
        <v>0.57941522793977063</v>
      </c>
      <c r="F15" s="16"/>
      <c r="G15" s="17"/>
      <c r="H15" s="15">
        <f t="shared" ref="H15:H17" si="5">H10/(SQRT(SUMSQ(H$10:J$12)))</f>
        <v>0.57718386184528736</v>
      </c>
      <c r="I15" s="16"/>
      <c r="J15" s="17"/>
      <c r="K15" s="15">
        <f t="shared" ref="K15:K17" si="6">K10/(SQRT(SUMSQ(K$10:M$12)))</f>
        <v>0.57947830757200247</v>
      </c>
      <c r="L15" s="16"/>
      <c r="M15" s="17"/>
    </row>
    <row r="16" spans="1:13" x14ac:dyDescent="0.3">
      <c r="A16" s="3" t="s">
        <v>4</v>
      </c>
      <c r="B16" s="15">
        <f t="shared" ref="B16:B17" si="7">B11/(SQRT(SUMSQ(B$10:D$12)))</f>
        <v>0.61139127836824647</v>
      </c>
      <c r="C16" s="16"/>
      <c r="D16" s="17"/>
      <c r="E16" s="15">
        <f t="shared" si="4"/>
        <v>0.61188982773580503</v>
      </c>
      <c r="F16" s="16"/>
      <c r="G16" s="17"/>
      <c r="H16" s="15">
        <f t="shared" si="5"/>
        <v>0.59415985778191349</v>
      </c>
      <c r="I16" s="16"/>
      <c r="J16" s="17"/>
      <c r="K16" s="15">
        <f t="shared" si="6"/>
        <v>0.60855607210966578</v>
      </c>
      <c r="L16" s="16"/>
      <c r="M16" s="17"/>
    </row>
    <row r="17" spans="1:13" x14ac:dyDescent="0.3">
      <c r="A17" s="3" t="s">
        <v>5</v>
      </c>
      <c r="B17" s="15">
        <f t="shared" si="7"/>
        <v>0.54191499673549115</v>
      </c>
      <c r="C17" s="16"/>
      <c r="D17" s="17"/>
      <c r="E17" s="15">
        <f t="shared" si="4"/>
        <v>0.53839468082899045</v>
      </c>
      <c r="F17" s="16"/>
      <c r="G17" s="17"/>
      <c r="H17" s="15">
        <f t="shared" si="5"/>
        <v>0.56020786590866134</v>
      </c>
      <c r="I17" s="16"/>
      <c r="J17" s="17"/>
      <c r="K17" s="15">
        <f t="shared" si="6"/>
        <v>0.54209261030929268</v>
      </c>
      <c r="L17" s="16"/>
      <c r="M17" s="17"/>
    </row>
    <row r="18" spans="1:13" x14ac:dyDescent="0.3">
      <c r="A18" s="5" t="s">
        <v>11</v>
      </c>
      <c r="B18" s="21">
        <v>0.30418983384040132</v>
      </c>
      <c r="C18" s="22"/>
      <c r="D18" s="23"/>
      <c r="E18" s="21">
        <v>0.3429032256802898</v>
      </c>
      <c r="F18" s="22"/>
      <c r="G18" s="23"/>
      <c r="H18" s="21">
        <v>7.2477414631187537E-2</v>
      </c>
      <c r="I18" s="22"/>
      <c r="J18" s="23"/>
      <c r="K18" s="21">
        <v>0.28042952584812136</v>
      </c>
      <c r="L18" s="22"/>
      <c r="M18" s="23"/>
    </row>
    <row r="20" spans="1:13" ht="15" thickBot="1" x14ac:dyDescent="0.35">
      <c r="A20" s="4" t="s">
        <v>13</v>
      </c>
      <c r="B20" s="11" t="s">
        <v>0</v>
      </c>
      <c r="C20" s="12"/>
      <c r="D20" s="13"/>
      <c r="E20" s="11" t="s">
        <v>1</v>
      </c>
      <c r="F20" s="12"/>
      <c r="G20" s="13"/>
      <c r="H20" s="11" t="s">
        <v>2</v>
      </c>
      <c r="I20" s="12"/>
      <c r="J20" s="13"/>
      <c r="K20" s="11" t="s">
        <v>3</v>
      </c>
      <c r="L20" s="12"/>
      <c r="M20" s="13"/>
    </row>
    <row r="21" spans="1:13" x14ac:dyDescent="0.3">
      <c r="A21" s="1" t="s">
        <v>21</v>
      </c>
      <c r="B21" s="15">
        <f>B15*B$18</f>
        <v>0.17541202209544901</v>
      </c>
      <c r="C21" s="16"/>
      <c r="D21" s="17"/>
      <c r="E21" s="15">
        <f t="shared" ref="E21" si="8">E15*E$18</f>
        <v>0.19868335066882772</v>
      </c>
      <c r="F21" s="16"/>
      <c r="G21" s="17"/>
      <c r="H21" s="15">
        <f t="shared" ref="H21" si="9">H15*H$18</f>
        <v>4.1832794073390953E-2</v>
      </c>
      <c r="I21" s="16"/>
      <c r="J21" s="17"/>
      <c r="K21" s="15">
        <f t="shared" ref="K21" si="10">K15*K$18</f>
        <v>0.1625028270316885</v>
      </c>
      <c r="L21" s="16"/>
      <c r="M21" s="17"/>
    </row>
    <row r="22" spans="1:13" x14ac:dyDescent="0.3">
      <c r="A22" s="3" t="s">
        <v>4</v>
      </c>
      <c r="B22" s="15">
        <f t="shared" ref="B22:B23" si="11">B16*B$18</f>
        <v>0.18597901137830744</v>
      </c>
      <c r="C22" s="16"/>
      <c r="D22" s="17"/>
      <c r="E22" s="15">
        <f t="shared" ref="E22" si="12">E16*E$18</f>
        <v>0.2098189956915644</v>
      </c>
      <c r="F22" s="16"/>
      <c r="G22" s="17"/>
      <c r="H22" s="15">
        <f t="shared" ref="H22" si="13">H16*H$18</f>
        <v>4.3063170369667163E-2</v>
      </c>
      <c r="I22" s="16"/>
      <c r="J22" s="17"/>
      <c r="K22" s="15">
        <f t="shared" ref="K22" si="14">K16*K$18</f>
        <v>0.17065709075370872</v>
      </c>
      <c r="L22" s="16"/>
      <c r="M22" s="17"/>
    </row>
    <row r="23" spans="1:13" x14ac:dyDescent="0.3">
      <c r="A23" s="3" t="s">
        <v>5</v>
      </c>
      <c r="B23" s="15">
        <f t="shared" si="11"/>
        <v>0.16484503281259069</v>
      </c>
      <c r="C23" s="16"/>
      <c r="D23" s="17"/>
      <c r="E23" s="15">
        <f t="shared" ref="E23" si="15">E17*E$18</f>
        <v>0.1846172727453709</v>
      </c>
      <c r="F23" s="16"/>
      <c r="G23" s="17"/>
      <c r="H23" s="15">
        <f t="shared" ref="H23" si="16">H17*H$18</f>
        <v>4.0602417777114756E-2</v>
      </c>
      <c r="I23" s="16"/>
      <c r="J23" s="17"/>
      <c r="K23" s="15">
        <f t="shared" ref="K23" si="17">K17*K$18</f>
        <v>0.15201877367480537</v>
      </c>
      <c r="L23" s="16"/>
      <c r="M23" s="17"/>
    </row>
    <row r="24" spans="1:13" x14ac:dyDescent="0.3">
      <c r="A24" s="6"/>
      <c r="B24" s="18"/>
      <c r="C24" s="19"/>
      <c r="D24" s="20"/>
      <c r="E24" s="18"/>
      <c r="F24" s="19"/>
      <c r="G24" s="20"/>
      <c r="H24" s="18"/>
      <c r="I24" s="19"/>
      <c r="J24" s="20"/>
      <c r="K24" s="18"/>
      <c r="L24" s="19"/>
      <c r="M24" s="20"/>
    </row>
    <row r="26" spans="1:13" x14ac:dyDescent="0.3">
      <c r="A26" s="5" t="s">
        <v>14</v>
      </c>
      <c r="B26" s="14">
        <f>MAX(B21:D23)</f>
        <v>0.18597901137830744</v>
      </c>
      <c r="C26" s="14"/>
      <c r="D26" s="14"/>
      <c r="E26" s="14">
        <f t="shared" ref="E26" si="18">MAX(E21:G23)</f>
        <v>0.2098189956915644</v>
      </c>
      <c r="F26" s="14"/>
      <c r="G26" s="14"/>
      <c r="H26" s="14">
        <f t="shared" ref="H26" si="19">MAX(H21:J23)</f>
        <v>4.3063170369667163E-2</v>
      </c>
      <c r="I26" s="14"/>
      <c r="J26" s="14"/>
      <c r="K26" s="14">
        <f t="shared" ref="K26" si="20">MAX(K21:M23)</f>
        <v>0.17065709075370872</v>
      </c>
      <c r="L26" s="14"/>
      <c r="M26" s="14"/>
    </row>
    <row r="27" spans="1:13" x14ac:dyDescent="0.3">
      <c r="A27" s="5" t="s">
        <v>15</v>
      </c>
      <c r="B27" s="14">
        <f>MIN(B21:D23)</f>
        <v>0.16484503281259069</v>
      </c>
      <c r="C27" s="14"/>
      <c r="D27" s="14"/>
      <c r="E27" s="14">
        <f t="shared" ref="E27" si="21">MIN(E21:G23)</f>
        <v>0.1846172727453709</v>
      </c>
      <c r="F27" s="14"/>
      <c r="G27" s="14"/>
      <c r="H27" s="14">
        <f t="shared" ref="H27" si="22">MIN(H21:J23)</f>
        <v>4.0602417777114756E-2</v>
      </c>
      <c r="I27" s="14"/>
      <c r="J27" s="14"/>
      <c r="K27" s="14">
        <f t="shared" ref="K27" si="23">MIN(K21:M23)</f>
        <v>0.15201877367480537</v>
      </c>
      <c r="L27" s="14"/>
      <c r="M27" s="14"/>
    </row>
    <row r="29" spans="1:13" ht="15" thickBot="1" x14ac:dyDescent="0.35">
      <c r="B29" s="7" t="s">
        <v>16</v>
      </c>
      <c r="C29" s="8" t="s">
        <v>17</v>
      </c>
    </row>
    <row r="30" spans="1:13" x14ac:dyDescent="0.3">
      <c r="A30" s="1" t="s">
        <v>21</v>
      </c>
      <c r="B30">
        <f>SQRT(SUMXMY2($B21:$M21,$B$26:$M$26))</f>
        <v>1.7426121061645886E-2</v>
      </c>
      <c r="C30">
        <f>SQRT(SUMXMY2($B21:$M21,$B$27:$M$27))</f>
        <v>2.0516944491644283E-2</v>
      </c>
    </row>
    <row r="31" spans="1:13" x14ac:dyDescent="0.3">
      <c r="A31" s="3" t="s">
        <v>4</v>
      </c>
      <c r="B31">
        <f t="shared" ref="B31" si="24">SQRT(SUMXMY2($B22:$M22,$B$26:$M$26))</f>
        <v>0</v>
      </c>
      <c r="C31">
        <f t="shared" ref="C31:C32" si="25">SQRT(SUMXMY2($B22:$M22,$B$27:$M$27))</f>
        <v>3.7884219093553509E-2</v>
      </c>
    </row>
    <row r="32" spans="1:13" x14ac:dyDescent="0.3">
      <c r="A32" s="3" t="s">
        <v>5</v>
      </c>
      <c r="B32">
        <f t="shared" ref="B32" si="26">SQRT(SUMXMY2($B23:$M23,$B$26:$M$26))</f>
        <v>3.7884219093553509E-2</v>
      </c>
      <c r="C32">
        <f t="shared" si="25"/>
        <v>0</v>
      </c>
    </row>
    <row r="34" spans="1:3" ht="15" thickBot="1" x14ac:dyDescent="0.35">
      <c r="B34" s="7" t="s">
        <v>18</v>
      </c>
      <c r="C34" s="8" t="s">
        <v>19</v>
      </c>
    </row>
    <row r="35" spans="1:3" x14ac:dyDescent="0.3">
      <c r="A35" s="1" t="s">
        <v>21</v>
      </c>
      <c r="B35">
        <f>C30/SUM(B30:C30)</f>
        <v>0.54072975371029797</v>
      </c>
      <c r="C35" s="9">
        <f>RANK(B35,B35:B37,0)</f>
        <v>2</v>
      </c>
    </row>
    <row r="36" spans="1:3" x14ac:dyDescent="0.3">
      <c r="A36" s="3" t="s">
        <v>4</v>
      </c>
      <c r="B36">
        <f>C31/SUM(B31:C31)</f>
        <v>1</v>
      </c>
      <c r="C36" s="9">
        <f>RANK(B36,B35:B37,0)</f>
        <v>1</v>
      </c>
    </row>
    <row r="37" spans="1:3" x14ac:dyDescent="0.3">
      <c r="A37" s="3" t="s">
        <v>5</v>
      </c>
      <c r="B37">
        <f>C32/SUM(B32:C32)</f>
        <v>0</v>
      </c>
      <c r="C37" s="9">
        <f>RANK(B37,B35:B37,0)</f>
        <v>3</v>
      </c>
    </row>
  </sheetData>
  <mergeCells count="72">
    <mergeCell ref="B2:D2"/>
    <mergeCell ref="E2:G2"/>
    <mergeCell ref="H2:J2"/>
    <mergeCell ref="K2:M2"/>
    <mergeCell ref="B6:D6"/>
    <mergeCell ref="E6:G6"/>
    <mergeCell ref="H6:J6"/>
    <mergeCell ref="K6:M6"/>
    <mergeCell ref="B9:D9"/>
    <mergeCell ref="E9:G9"/>
    <mergeCell ref="H9:J9"/>
    <mergeCell ref="K9:M9"/>
    <mergeCell ref="B10:D10"/>
    <mergeCell ref="E10:G10"/>
    <mergeCell ref="H10:J10"/>
    <mergeCell ref="K10:M10"/>
    <mergeCell ref="B11:D11"/>
    <mergeCell ref="E11:G11"/>
    <mergeCell ref="H11:J11"/>
    <mergeCell ref="K11:M11"/>
    <mergeCell ref="B12:D12"/>
    <mergeCell ref="E12:G12"/>
    <mergeCell ref="H12:J12"/>
    <mergeCell ref="K12:M12"/>
    <mergeCell ref="B14:D14"/>
    <mergeCell ref="E14:G14"/>
    <mergeCell ref="H14:J14"/>
    <mergeCell ref="K14:M14"/>
    <mergeCell ref="B15:D15"/>
    <mergeCell ref="E15:G15"/>
    <mergeCell ref="H15:J15"/>
    <mergeCell ref="K15:M15"/>
    <mergeCell ref="B16:D16"/>
    <mergeCell ref="E16:G16"/>
    <mergeCell ref="H16:J16"/>
    <mergeCell ref="K16:M16"/>
    <mergeCell ref="B17:D17"/>
    <mergeCell ref="E17:G17"/>
    <mergeCell ref="H17:J17"/>
    <mergeCell ref="K17:M17"/>
    <mergeCell ref="B18:D18"/>
    <mergeCell ref="E18:G18"/>
    <mergeCell ref="H18:J18"/>
    <mergeCell ref="K18:M18"/>
    <mergeCell ref="B20:D20"/>
    <mergeCell ref="E20:G20"/>
    <mergeCell ref="H20:J20"/>
    <mergeCell ref="K20:M20"/>
    <mergeCell ref="H21:J21"/>
    <mergeCell ref="K21:M21"/>
    <mergeCell ref="B22:D22"/>
    <mergeCell ref="E22:G22"/>
    <mergeCell ref="H22:J22"/>
    <mergeCell ref="K22:M22"/>
    <mergeCell ref="B21:D21"/>
    <mergeCell ref="E21:G21"/>
    <mergeCell ref="B23:D23"/>
    <mergeCell ref="E23:G23"/>
    <mergeCell ref="H23:J23"/>
    <mergeCell ref="K23:M23"/>
    <mergeCell ref="B24:D24"/>
    <mergeCell ref="E24:G24"/>
    <mergeCell ref="H24:J24"/>
    <mergeCell ref="K24:M24"/>
    <mergeCell ref="B26:D26"/>
    <mergeCell ref="E26:G26"/>
    <mergeCell ref="H26:J26"/>
    <mergeCell ref="K26:M26"/>
    <mergeCell ref="B27:D27"/>
    <mergeCell ref="E27:G27"/>
    <mergeCell ref="H27:J27"/>
    <mergeCell ref="K27:M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7860-72FA-43EC-9259-8275AE115E00}">
  <dimension ref="A2:M35"/>
  <sheetViews>
    <sheetView tabSelected="1" workbookViewId="0">
      <selection activeCell="O5" sqref="O5"/>
    </sheetView>
  </sheetViews>
  <sheetFormatPr defaultRowHeight="14.4" x14ac:dyDescent="0.3"/>
  <cols>
    <col min="1" max="1" width="39" customWidth="1"/>
  </cols>
  <sheetData>
    <row r="2" spans="1:13" ht="15" thickBot="1" x14ac:dyDescent="0.35">
      <c r="A2" s="4" t="s">
        <v>8</v>
      </c>
      <c r="B2" s="11" t="s">
        <v>0</v>
      </c>
      <c r="C2" s="12"/>
      <c r="D2" s="13"/>
      <c r="E2" s="11" t="s">
        <v>1</v>
      </c>
      <c r="F2" s="12"/>
      <c r="G2" s="13"/>
      <c r="H2" s="11" t="s">
        <v>2</v>
      </c>
      <c r="I2" s="12"/>
      <c r="J2" s="13"/>
      <c r="K2" s="11" t="s">
        <v>3</v>
      </c>
      <c r="L2" s="12"/>
      <c r="M2" s="13"/>
    </row>
    <row r="3" spans="1:13" x14ac:dyDescent="0.3">
      <c r="A3" s="1" t="s">
        <v>21</v>
      </c>
      <c r="B3" s="2">
        <v>4.2142857142857144</v>
      </c>
      <c r="C3" s="2">
        <v>4.0357142857142856</v>
      </c>
      <c r="D3" s="2">
        <v>3.6071428571428572</v>
      </c>
      <c r="E3" s="2">
        <v>3.9285714285714284</v>
      </c>
      <c r="F3" s="2">
        <v>4.1785714285714288</v>
      </c>
      <c r="G3" s="2">
        <v>4</v>
      </c>
      <c r="H3" s="2">
        <v>4</v>
      </c>
      <c r="I3" s="2">
        <v>3.8928571428571432</v>
      </c>
      <c r="J3" s="2">
        <v>3.0357142857142856</v>
      </c>
      <c r="K3" s="2">
        <v>3.1428571428571428</v>
      </c>
      <c r="L3" s="2">
        <v>3</v>
      </c>
      <c r="M3" s="2">
        <v>3.8214285714285712</v>
      </c>
    </row>
    <row r="4" spans="1:13" x14ac:dyDescent="0.3">
      <c r="A4" s="3" t="s">
        <v>4</v>
      </c>
      <c r="B4" s="2">
        <v>4.3571428571428568</v>
      </c>
      <c r="C4" s="2">
        <v>4.1071428571428577</v>
      </c>
      <c r="D4" s="2">
        <v>4.1071428571428577</v>
      </c>
      <c r="E4" s="2">
        <v>4.1428571428571423</v>
      </c>
      <c r="F4" s="2">
        <v>4.3928571428571423</v>
      </c>
      <c r="G4" s="2">
        <v>4.25</v>
      </c>
      <c r="H4" s="2">
        <v>4.2142857142857144</v>
      </c>
      <c r="I4" s="2">
        <v>3.7857142857142856</v>
      </c>
      <c r="J4" s="2">
        <v>3.25</v>
      </c>
      <c r="K4" s="2">
        <v>3.1785714285714288</v>
      </c>
      <c r="L4" s="2">
        <v>3.1785714285714288</v>
      </c>
      <c r="M4" s="2">
        <v>4.1071428571428577</v>
      </c>
    </row>
    <row r="5" spans="1:13" x14ac:dyDescent="0.3">
      <c r="A5" s="3" t="s">
        <v>5</v>
      </c>
      <c r="B5" s="2">
        <v>3.8928571428571428</v>
      </c>
      <c r="C5" s="2">
        <v>3.9642857142857144</v>
      </c>
      <c r="D5" s="2">
        <v>3.2857142857142856</v>
      </c>
      <c r="E5" s="2">
        <v>3.8214285714285712</v>
      </c>
      <c r="F5" s="2">
        <v>3.8571428571428572</v>
      </c>
      <c r="G5" s="2">
        <v>3.5714285714285712</v>
      </c>
      <c r="H5" s="2">
        <v>3.8928571428571428</v>
      </c>
      <c r="I5" s="2">
        <v>3.6785714285714288</v>
      </c>
      <c r="J5" s="2">
        <v>3.0357142857142856</v>
      </c>
      <c r="K5" s="2">
        <v>2.8928571428571428</v>
      </c>
      <c r="L5" s="2">
        <v>2.8214285714285712</v>
      </c>
      <c r="M5" s="2">
        <v>3.6071428571428572</v>
      </c>
    </row>
    <row r="8" spans="1:13" ht="15" thickBot="1" x14ac:dyDescent="0.35">
      <c r="A8" s="4" t="s">
        <v>8</v>
      </c>
      <c r="B8" s="11" t="s">
        <v>0</v>
      </c>
      <c r="C8" s="12"/>
      <c r="D8" s="13"/>
      <c r="E8" s="11" t="s">
        <v>1</v>
      </c>
      <c r="F8" s="12"/>
      <c r="G8" s="13"/>
      <c r="H8" s="11" t="s">
        <v>2</v>
      </c>
      <c r="I8" s="12"/>
      <c r="J8" s="13"/>
      <c r="K8" s="11" t="s">
        <v>3</v>
      </c>
      <c r="L8" s="12"/>
      <c r="M8" s="13"/>
    </row>
    <row r="9" spans="1:13" x14ac:dyDescent="0.3">
      <c r="A9" s="1" t="s">
        <v>21</v>
      </c>
      <c r="B9" s="15">
        <f>AVERAGE(B3:D3)</f>
        <v>3.9523809523809526</v>
      </c>
      <c r="C9" s="16"/>
      <c r="D9" s="17"/>
      <c r="E9" s="15">
        <f t="shared" ref="E9:E11" si="0">AVERAGE(E3:G3)</f>
        <v>4.0357142857142856</v>
      </c>
      <c r="F9" s="16"/>
      <c r="G9" s="17"/>
      <c r="H9" s="15">
        <f t="shared" ref="H9:H11" si="1">AVERAGE(H3:J3)</f>
        <v>3.6428571428571428</v>
      </c>
      <c r="I9" s="16"/>
      <c r="J9" s="17"/>
      <c r="K9" s="15">
        <f t="shared" ref="K9:K11" si="2">AVERAGE(K3:M3)</f>
        <v>3.3214285714285712</v>
      </c>
      <c r="L9" s="16"/>
      <c r="M9" s="17"/>
    </row>
    <row r="10" spans="1:13" x14ac:dyDescent="0.3">
      <c r="A10" s="3" t="s">
        <v>4</v>
      </c>
      <c r="B10" s="15">
        <f t="shared" ref="B10:B11" si="3">AVERAGE(B4:D4)</f>
        <v>4.1904761904761907</v>
      </c>
      <c r="C10" s="16"/>
      <c r="D10" s="17"/>
      <c r="E10" s="15">
        <f t="shared" si="0"/>
        <v>4.2619047619047619</v>
      </c>
      <c r="F10" s="16"/>
      <c r="G10" s="17"/>
      <c r="H10" s="15">
        <f t="shared" si="1"/>
        <v>3.75</v>
      </c>
      <c r="I10" s="16"/>
      <c r="J10" s="17"/>
      <c r="K10" s="15">
        <f t="shared" si="2"/>
        <v>3.4880952380952386</v>
      </c>
      <c r="L10" s="16"/>
      <c r="M10" s="17"/>
    </row>
    <row r="11" spans="1:13" x14ac:dyDescent="0.3">
      <c r="A11" s="3" t="s">
        <v>5</v>
      </c>
      <c r="B11" s="15">
        <f t="shared" si="3"/>
        <v>3.714285714285714</v>
      </c>
      <c r="C11" s="16"/>
      <c r="D11" s="17"/>
      <c r="E11" s="15">
        <f t="shared" si="0"/>
        <v>3.75</v>
      </c>
      <c r="F11" s="16"/>
      <c r="G11" s="17"/>
      <c r="H11" s="15">
        <f t="shared" si="1"/>
        <v>3.535714285714286</v>
      </c>
      <c r="I11" s="16"/>
      <c r="J11" s="17"/>
      <c r="K11" s="15">
        <f t="shared" si="2"/>
        <v>3.1071428571428572</v>
      </c>
      <c r="L11" s="16"/>
      <c r="M11" s="17"/>
    </row>
    <row r="13" spans="1:13" ht="15" thickBot="1" x14ac:dyDescent="0.35">
      <c r="A13" s="4" t="s">
        <v>8</v>
      </c>
      <c r="B13" s="11" t="s">
        <v>0</v>
      </c>
      <c r="C13" s="12"/>
      <c r="D13" s="13"/>
      <c r="E13" s="11" t="s">
        <v>1</v>
      </c>
      <c r="F13" s="12"/>
      <c r="G13" s="13"/>
      <c r="H13" s="11" t="s">
        <v>2</v>
      </c>
      <c r="I13" s="12"/>
      <c r="J13" s="13"/>
      <c r="K13" s="11" t="s">
        <v>3</v>
      </c>
      <c r="L13" s="12"/>
      <c r="M13" s="13"/>
    </row>
    <row r="14" spans="1:13" x14ac:dyDescent="0.3">
      <c r="A14" s="1" t="s">
        <v>21</v>
      </c>
      <c r="B14" s="15">
        <f>B9/SUM(B$9:D$11)</f>
        <v>0.33333333333333337</v>
      </c>
      <c r="C14" s="16"/>
      <c r="D14" s="17"/>
      <c r="E14" s="15">
        <f t="shared" ref="E14:E16" si="4">E9/SUM(E$9:G$11)</f>
        <v>0.33498023715415021</v>
      </c>
      <c r="F14" s="16"/>
      <c r="G14" s="17"/>
      <c r="H14" s="15">
        <f t="shared" ref="H14:H16" si="5">H9/SUM(H$9:J$11)</f>
        <v>0.33333333333333331</v>
      </c>
      <c r="I14" s="16"/>
      <c r="J14" s="17"/>
      <c r="K14" s="15">
        <f t="shared" ref="K14:K16" si="6">K9/SUM(K$9:M$11)</f>
        <v>0.33493397358943572</v>
      </c>
      <c r="L14" s="16"/>
      <c r="M14" s="17"/>
    </row>
    <row r="15" spans="1:13" x14ac:dyDescent="0.3">
      <c r="A15" s="3" t="s">
        <v>4</v>
      </c>
      <c r="B15" s="15">
        <f t="shared" ref="B15:B16" si="7">B10/SUM(B$9:D$11)</f>
        <v>0.35341365461847396</v>
      </c>
      <c r="C15" s="16"/>
      <c r="D15" s="17"/>
      <c r="E15" s="15">
        <f t="shared" si="4"/>
        <v>0.35375494071146246</v>
      </c>
      <c r="F15" s="16"/>
      <c r="G15" s="17"/>
      <c r="H15" s="15">
        <f t="shared" si="5"/>
        <v>0.34313725490196079</v>
      </c>
      <c r="I15" s="16"/>
      <c r="J15" s="17"/>
      <c r="K15" s="15">
        <f t="shared" si="6"/>
        <v>0.3517406962785114</v>
      </c>
      <c r="L15" s="16"/>
      <c r="M15" s="17"/>
    </row>
    <row r="16" spans="1:13" x14ac:dyDescent="0.3">
      <c r="A16" s="3" t="s">
        <v>5</v>
      </c>
      <c r="B16" s="15">
        <f t="shared" si="7"/>
        <v>0.31325301204819278</v>
      </c>
      <c r="C16" s="16"/>
      <c r="D16" s="17"/>
      <c r="E16" s="15">
        <f t="shared" si="4"/>
        <v>0.31126482213438733</v>
      </c>
      <c r="F16" s="16"/>
      <c r="G16" s="17"/>
      <c r="H16" s="15">
        <f t="shared" si="5"/>
        <v>0.3235294117647059</v>
      </c>
      <c r="I16" s="16"/>
      <c r="J16" s="17"/>
      <c r="K16" s="15">
        <f t="shared" si="6"/>
        <v>0.31332533013205277</v>
      </c>
      <c r="L16" s="16"/>
      <c r="M16" s="17"/>
    </row>
    <row r="18" spans="1:13" x14ac:dyDescent="0.3">
      <c r="A18" s="5" t="s">
        <v>8</v>
      </c>
      <c r="B18" s="25" t="s">
        <v>0</v>
      </c>
      <c r="C18" s="25"/>
      <c r="D18" s="25"/>
      <c r="E18" s="25" t="s">
        <v>1</v>
      </c>
      <c r="F18" s="25"/>
      <c r="G18" s="25"/>
      <c r="H18" s="25" t="s">
        <v>2</v>
      </c>
      <c r="I18" s="25"/>
      <c r="J18" s="25"/>
      <c r="K18" s="25" t="s">
        <v>3</v>
      </c>
      <c r="L18" s="25"/>
      <c r="M18" s="25"/>
    </row>
    <row r="19" spans="1:13" x14ac:dyDescent="0.3">
      <c r="A19" s="5" t="s">
        <v>21</v>
      </c>
      <c r="B19" s="24">
        <f>(-1/LN(COUNTA(B$14:D$16))*B14*LN(B14))</f>
        <v>0.33333333333333331</v>
      </c>
      <c r="C19" s="24"/>
      <c r="D19" s="24"/>
      <c r="E19" s="24">
        <f>(-1/LN(COUNTA(E$14:G$16))*E14*LN(E14))</f>
        <v>0.33347746352571422</v>
      </c>
      <c r="F19" s="24"/>
      <c r="G19" s="24"/>
      <c r="H19" s="24">
        <f>(-1/LN(COUNTA(H$14:J$16))*H14*LN(H14))</f>
        <v>0.33333333333333331</v>
      </c>
      <c r="I19" s="24"/>
      <c r="J19" s="24"/>
      <c r="K19" s="24">
        <f>(-1/LN(COUNTA(K$14:M$16))*K14*LN(K14))</f>
        <v>0.3334735155098707</v>
      </c>
      <c r="L19" s="24"/>
      <c r="M19" s="24"/>
    </row>
    <row r="20" spans="1:13" x14ac:dyDescent="0.3">
      <c r="A20" s="5" t="s">
        <v>4</v>
      </c>
      <c r="B20" s="24">
        <f t="shared" ref="B20:B21" si="8">(-1/LN(COUNTA(B$14:D$16))*B15*LN(B15))</f>
        <v>0.33459595305268497</v>
      </c>
      <c r="C20" s="24"/>
      <c r="D20" s="24"/>
      <c r="E20" s="24">
        <f t="shared" ref="E20:E21" si="9">(-1/LN(COUNTA(E$14:G$16))*E15*LN(E15))</f>
        <v>0.33460826524571069</v>
      </c>
      <c r="F20" s="24"/>
      <c r="G20" s="24"/>
      <c r="H20" s="24">
        <f t="shared" ref="H20:H21" si="10">(-1/LN(COUNTA(H$14:J$16))*H15*LN(H15))</f>
        <v>0.33408337490111356</v>
      </c>
      <c r="I20" s="24"/>
      <c r="J20" s="24"/>
      <c r="K20" s="24">
        <f t="shared" ref="K20:K21" si="11">(-1/LN(COUNTA(K$14:M$16))*K15*LN(K15))</f>
        <v>0.33453125466122874</v>
      </c>
      <c r="L20" s="24"/>
      <c r="M20" s="24"/>
    </row>
    <row r="21" spans="1:13" x14ac:dyDescent="0.3">
      <c r="A21" s="5" t="s">
        <v>5</v>
      </c>
      <c r="B21" s="24">
        <f t="shared" si="8"/>
        <v>0.3309689686021508</v>
      </c>
      <c r="C21" s="24"/>
      <c r="D21" s="24"/>
      <c r="E21" s="24">
        <f t="shared" si="9"/>
        <v>0.33067231020159288</v>
      </c>
      <c r="F21" s="24"/>
      <c r="G21" s="24"/>
      <c r="H21" s="24">
        <f t="shared" si="10"/>
        <v>0.33232078585260993</v>
      </c>
      <c r="I21" s="24"/>
      <c r="J21" s="24"/>
      <c r="K21" s="24">
        <f t="shared" si="11"/>
        <v>0.33097954226507692</v>
      </c>
      <c r="L21" s="24"/>
      <c r="M21" s="24"/>
    </row>
    <row r="22" spans="1:13" x14ac:dyDescent="0.3">
      <c r="A22" s="5" t="s">
        <v>9</v>
      </c>
      <c r="B22" s="14">
        <f>SUM(B19:D21)</f>
        <v>0.99889825498816909</v>
      </c>
      <c r="C22" s="14"/>
      <c r="D22" s="14"/>
      <c r="E22" s="14">
        <f t="shared" ref="E22" si="12">SUM(E19:G21)</f>
        <v>0.99875803897301774</v>
      </c>
      <c r="F22" s="14"/>
      <c r="G22" s="14"/>
      <c r="H22" s="14">
        <f t="shared" ref="H22" si="13">SUM(H19:J21)</f>
        <v>0.99973749408705681</v>
      </c>
      <c r="I22" s="14"/>
      <c r="J22" s="14"/>
      <c r="K22" s="14">
        <f t="shared" ref="K22" si="14">SUM(K19:M21)</f>
        <v>0.99898431243617636</v>
      </c>
      <c r="L22" s="14"/>
      <c r="M22" s="14"/>
    </row>
    <row r="25" spans="1:13" x14ac:dyDescent="0.3">
      <c r="A25" s="5" t="s">
        <v>10</v>
      </c>
      <c r="B25" s="14">
        <f>1-B22</f>
        <v>1.1017450118309124E-3</v>
      </c>
      <c r="C25" s="14"/>
      <c r="D25" s="14"/>
      <c r="E25" s="14">
        <f t="shared" ref="E25" si="15">1-E22</f>
        <v>1.2419610269822634E-3</v>
      </c>
      <c r="F25" s="14"/>
      <c r="G25" s="14"/>
      <c r="H25" s="14">
        <f>1-H22</f>
        <v>2.6250591294318948E-4</v>
      </c>
      <c r="I25" s="14"/>
      <c r="J25" s="14"/>
      <c r="K25" s="14">
        <f t="shared" ref="K25" si="16">1-K22</f>
        <v>1.0156875638236418E-3</v>
      </c>
      <c r="L25" s="14"/>
      <c r="M25" s="14"/>
    </row>
    <row r="27" spans="1:13" x14ac:dyDescent="0.3">
      <c r="A27" s="5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34" spans="1:13" x14ac:dyDescent="0.3">
      <c r="A34" s="5" t="s">
        <v>11</v>
      </c>
      <c r="B34" s="14">
        <f>B25/SUM($B25:$M25)</f>
        <v>0.30418983384040132</v>
      </c>
      <c r="C34" s="14"/>
      <c r="D34" s="14"/>
      <c r="E34" s="14">
        <f t="shared" ref="E34" si="17">E25/SUM($B25:$M25)</f>
        <v>0.3429032256802898</v>
      </c>
      <c r="F34" s="14"/>
      <c r="G34" s="14"/>
      <c r="H34" s="14">
        <f t="shared" ref="H34" si="18">H25/SUM($B25:$M25)</f>
        <v>7.2477414631187537E-2</v>
      </c>
      <c r="I34" s="14"/>
      <c r="J34" s="14"/>
      <c r="K34" s="14">
        <f t="shared" ref="K34" si="19">K25/SUM($B25:$M25)</f>
        <v>0.28042952584812136</v>
      </c>
      <c r="L34" s="14"/>
      <c r="M34" s="14"/>
    </row>
    <row r="35" spans="1:13" x14ac:dyDescent="0.3">
      <c r="A35" s="10" t="s">
        <v>20</v>
      </c>
      <c r="B35" s="26">
        <f>RANK(B34,$B34:$M34)</f>
        <v>2</v>
      </c>
      <c r="C35" s="26"/>
      <c r="D35" s="26"/>
      <c r="E35" s="26">
        <f t="shared" ref="E35" si="20">RANK(E34,$B34:$M34)</f>
        <v>1</v>
      </c>
      <c r="F35" s="26"/>
      <c r="G35" s="26"/>
      <c r="H35" s="26">
        <f t="shared" ref="H35" si="21">RANK(H34,$B34:$M34)</f>
        <v>4</v>
      </c>
      <c r="I35" s="26"/>
      <c r="J35" s="26"/>
      <c r="K35" s="26">
        <f t="shared" ref="K35" si="22">RANK(K34,$B34:$M34)</f>
        <v>3</v>
      </c>
      <c r="L35" s="26"/>
      <c r="M35" s="26"/>
    </row>
  </sheetData>
  <mergeCells count="72">
    <mergeCell ref="B35:D35"/>
    <mergeCell ref="E35:G35"/>
    <mergeCell ref="H35:J35"/>
    <mergeCell ref="K35:M35"/>
    <mergeCell ref="B2:D2"/>
    <mergeCell ref="E2:G2"/>
    <mergeCell ref="H2:J2"/>
    <mergeCell ref="K2:M2"/>
    <mergeCell ref="B8:D8"/>
    <mergeCell ref="E8:G8"/>
    <mergeCell ref="H8:J8"/>
    <mergeCell ref="K8:M8"/>
    <mergeCell ref="K9:M9"/>
    <mergeCell ref="E10:G10"/>
    <mergeCell ref="H10:J10"/>
    <mergeCell ref="K10:M10"/>
    <mergeCell ref="H9:J9"/>
    <mergeCell ref="H11:J11"/>
    <mergeCell ref="K11:M11"/>
    <mergeCell ref="B13:D13"/>
    <mergeCell ref="E13:G13"/>
    <mergeCell ref="H13:J13"/>
    <mergeCell ref="K13:M13"/>
    <mergeCell ref="E11:G11"/>
    <mergeCell ref="B9:D9"/>
    <mergeCell ref="B10:D10"/>
    <mergeCell ref="B11:D11"/>
    <mergeCell ref="E9:G9"/>
    <mergeCell ref="B14:D14"/>
    <mergeCell ref="E14:G14"/>
    <mergeCell ref="H14:J14"/>
    <mergeCell ref="K14:M14"/>
    <mergeCell ref="B15:D15"/>
    <mergeCell ref="E15:G15"/>
    <mergeCell ref="H15:J15"/>
    <mergeCell ref="K15:M15"/>
    <mergeCell ref="B16:D16"/>
    <mergeCell ref="E16:G16"/>
    <mergeCell ref="H16:J16"/>
    <mergeCell ref="K16:M16"/>
    <mergeCell ref="B18:D18"/>
    <mergeCell ref="E18:G18"/>
    <mergeCell ref="H18:J18"/>
    <mergeCell ref="K18:M18"/>
    <mergeCell ref="B19:D19"/>
    <mergeCell ref="E19:G19"/>
    <mergeCell ref="H19:J19"/>
    <mergeCell ref="K19:M19"/>
    <mergeCell ref="B20:D20"/>
    <mergeCell ref="E20:G20"/>
    <mergeCell ref="H20:J20"/>
    <mergeCell ref="K20:M20"/>
    <mergeCell ref="B21:D21"/>
    <mergeCell ref="E21:G21"/>
    <mergeCell ref="H21:J21"/>
    <mergeCell ref="K21:M21"/>
    <mergeCell ref="B22:D22"/>
    <mergeCell ref="E22:G22"/>
    <mergeCell ref="H22:J22"/>
    <mergeCell ref="K22:M22"/>
    <mergeCell ref="B34:D34"/>
    <mergeCell ref="E34:G34"/>
    <mergeCell ref="H34:J34"/>
    <mergeCell ref="K34:M34"/>
    <mergeCell ref="B25:D25"/>
    <mergeCell ref="E25:G25"/>
    <mergeCell ref="H25:J25"/>
    <mergeCell ref="K25:M25"/>
    <mergeCell ref="B27:D27"/>
    <mergeCell ref="E27:G27"/>
    <mergeCell ref="H27:J27"/>
    <mergeCell ref="K27:M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integration of  Gragh1,2</vt:lpstr>
      <vt:lpstr>TOPSIS(integration of  Gragh1,2</vt:lpstr>
      <vt:lpstr>Entrophy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shayan firouzian</cp:lastModifiedBy>
  <dcterms:created xsi:type="dcterms:W3CDTF">2025-03-05T12:48:59Z</dcterms:created>
  <dcterms:modified xsi:type="dcterms:W3CDTF">2025-03-19T03:50:22Z</dcterms:modified>
</cp:coreProperties>
</file>